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<sst xmlns="http://schemas.openxmlformats.org/spreadsheetml/2006/main" count="282" uniqueCount="80">
  <si>
    <t>+</t>
  </si>
  <si>
    <t>Na</t>
  </si>
  <si>
    <t>→</t>
  </si>
  <si>
    <t>NaCl</t>
  </si>
  <si>
    <t>Al</t>
  </si>
  <si>
    <t>NO</t>
  </si>
  <si>
    <t>C</t>
  </si>
  <si>
    <t>CO</t>
  </si>
  <si>
    <t>S</t>
  </si>
  <si>
    <r>
      <t>Cl</t>
    </r>
    <r>
      <rPr>
        <b/>
        <vertAlign val="subscript"/>
        <sz val="14"/>
        <rFont val="Arial"/>
        <family val="2"/>
      </rPr>
      <t>2</t>
    </r>
  </si>
  <si>
    <r>
      <t>O</t>
    </r>
    <r>
      <rPr>
        <b/>
        <vertAlign val="subscript"/>
        <sz val="14"/>
        <rFont val="Arial"/>
        <family val="2"/>
      </rPr>
      <t>2</t>
    </r>
  </si>
  <si>
    <r>
      <t>Na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</si>
  <si>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Al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3</t>
    </r>
  </si>
  <si>
    <r>
      <t>N</t>
    </r>
    <r>
      <rPr>
        <b/>
        <vertAlign val="subscript"/>
        <sz val="14"/>
        <rFont val="Arial"/>
        <family val="2"/>
      </rPr>
      <t>2</t>
    </r>
  </si>
  <si>
    <r>
      <t>NO</t>
    </r>
    <r>
      <rPr>
        <b/>
        <vertAlign val="subscript"/>
        <sz val="14"/>
        <rFont val="Arial"/>
        <family val="2"/>
      </rPr>
      <t>2</t>
    </r>
  </si>
  <si>
    <r>
      <t>N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</si>
  <si>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CO</t>
    </r>
    <r>
      <rPr>
        <b/>
        <vertAlign val="subscript"/>
        <sz val="14"/>
        <rFont val="Arial"/>
        <family val="2"/>
      </rPr>
      <t>2</t>
    </r>
  </si>
  <si>
    <r>
      <t>SO</t>
    </r>
    <r>
      <rPr>
        <b/>
        <vertAlign val="subscript"/>
        <sz val="14"/>
        <rFont val="Arial"/>
        <family val="2"/>
      </rPr>
      <t>3</t>
    </r>
  </si>
  <si>
    <r>
      <t>SO</t>
    </r>
    <r>
      <rPr>
        <b/>
        <vertAlign val="subscript"/>
        <sz val="14"/>
        <rFont val="Arial"/>
        <family val="2"/>
      </rPr>
      <t>2</t>
    </r>
  </si>
  <si>
    <r>
      <t>H</t>
    </r>
    <r>
      <rPr>
        <b/>
        <vertAlign val="subscript"/>
        <sz val="14"/>
        <rFont val="Arial"/>
        <family val="2"/>
      </rPr>
      <t>2</t>
    </r>
  </si>
  <si>
    <r>
      <t>O</t>
    </r>
    <r>
      <rPr>
        <b/>
        <vertAlign val="subscript"/>
        <sz val="14"/>
        <rFont val="Arial"/>
        <family val="2"/>
      </rPr>
      <t>2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</si>
  <si>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</si>
  <si>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2</t>
    </r>
  </si>
  <si>
    <t>Ca</t>
  </si>
  <si>
    <r>
      <t>CaCl</t>
    </r>
    <r>
      <rPr>
        <b/>
        <vertAlign val="subscript"/>
        <sz val="14"/>
        <rFont val="Arial"/>
        <family val="2"/>
      </rPr>
      <t>2</t>
    </r>
  </si>
  <si>
    <r>
      <t>NH</t>
    </r>
    <r>
      <rPr>
        <b/>
        <vertAlign val="subscript"/>
        <sz val="14"/>
        <rFont val="Arial"/>
        <family val="2"/>
      </rPr>
      <t>3</t>
    </r>
  </si>
  <si>
    <r>
      <t>Br</t>
    </r>
    <r>
      <rPr>
        <b/>
        <vertAlign val="subscript"/>
        <sz val="14"/>
        <rFont val="Arial"/>
        <family val="2"/>
      </rPr>
      <t>2</t>
    </r>
  </si>
  <si>
    <r>
      <t>Br</t>
    </r>
    <r>
      <rPr>
        <b/>
        <vertAlign val="subscript"/>
        <sz val="14"/>
        <rFont val="Arial"/>
        <family val="2"/>
      </rPr>
      <t>2</t>
    </r>
  </si>
  <si>
    <t>Mg</t>
  </si>
  <si>
    <t>Li</t>
  </si>
  <si>
    <r>
      <t>N</t>
    </r>
    <r>
      <rPr>
        <b/>
        <vertAlign val="subscript"/>
        <sz val="14"/>
        <rFont val="Arial"/>
        <family val="2"/>
      </rPr>
      <t>2</t>
    </r>
  </si>
  <si>
    <t>K</t>
  </si>
  <si>
    <r>
      <t>K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>N</t>
    </r>
  </si>
  <si>
    <t>LiBr</t>
  </si>
  <si>
    <r>
      <t>AlBr</t>
    </r>
    <r>
      <rPr>
        <b/>
        <vertAlign val="subscript"/>
        <sz val="14"/>
        <rFont val="Arial"/>
        <family val="2"/>
      </rPr>
      <t>3</t>
    </r>
  </si>
  <si>
    <r>
      <t>MgBr</t>
    </r>
    <r>
      <rPr>
        <b/>
        <vertAlign val="subscript"/>
        <sz val="14"/>
        <rFont val="Arial"/>
        <family val="2"/>
      </rPr>
      <t>2</t>
    </r>
  </si>
  <si>
    <t>P</t>
  </si>
  <si>
    <r>
      <t>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5</t>
    </r>
  </si>
  <si>
    <t>MgO</t>
  </si>
  <si>
    <r>
      <t>Mg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N</t>
    </r>
    <r>
      <rPr>
        <b/>
        <vertAlign val="subscript"/>
        <sz val="14"/>
        <rFont val="Arial"/>
        <family val="2"/>
      </rPr>
      <t>3</t>
    </r>
  </si>
  <si>
    <r>
      <t>Al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</t>
    </r>
    <r>
      <rPr>
        <b/>
        <vertAlign val="subscript"/>
        <sz val="14"/>
        <rFont val="Arial"/>
        <family val="2"/>
      </rPr>
      <t>3</t>
    </r>
  </si>
  <si>
    <t>CaS</t>
  </si>
  <si>
    <r>
      <t>Na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</t>
    </r>
  </si>
  <si>
    <t>natriumnitrid</t>
  </si>
  <si>
    <r>
      <t>I</t>
    </r>
    <r>
      <rPr>
        <b/>
        <vertAlign val="subscript"/>
        <sz val="14"/>
        <rFont val="Arial"/>
        <family val="2"/>
      </rPr>
      <t>2</t>
    </r>
  </si>
  <si>
    <t>natriumjodid</t>
  </si>
  <si>
    <t>svaveldioxid</t>
  </si>
  <si>
    <t>ammoniak</t>
  </si>
  <si>
    <t>kalciumoxid</t>
  </si>
  <si>
    <t>kaliumoxid</t>
  </si>
  <si>
    <t>Cu</t>
  </si>
  <si>
    <t>dikopparoxid</t>
  </si>
  <si>
    <t>magnesiumsulfid</t>
  </si>
  <si>
    <t>kopparmonooxid</t>
  </si>
  <si>
    <t>Ba</t>
  </si>
  <si>
    <t>bariumoxid</t>
  </si>
  <si>
    <t>aluminiumjodid</t>
  </si>
  <si>
    <t>kalciumfosfid</t>
  </si>
  <si>
    <t>sedan balansera reaktionsformeln.</t>
  </si>
  <si>
    <t xml:space="preserve">nu lite svårare…Börja med att skriva i kemisk beteckning i den rosa rutan... </t>
  </si>
  <si>
    <t xml:space="preserve">  Balansera reaktionsformeln, fyll i de gula rutorna med heltalskoefficienter och tryck enter . Då får då rätt eller fel</t>
  </si>
  <si>
    <t>HCOOH</t>
  </si>
  <si>
    <r>
      <t>O</t>
    </r>
    <r>
      <rPr>
        <b/>
        <vertAlign val="subscript"/>
        <sz val="13"/>
        <rFont val="Arial"/>
        <family val="2"/>
      </rPr>
      <t>2</t>
    </r>
  </si>
  <si>
    <r>
      <t>H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O</t>
    </r>
  </si>
  <si>
    <r>
      <t>CO</t>
    </r>
    <r>
      <rPr>
        <b/>
        <vertAlign val="subscript"/>
        <sz val="13"/>
        <rFont val="Arial"/>
        <family val="2"/>
      </rPr>
      <t>2</t>
    </r>
  </si>
  <si>
    <r>
      <t>CO</t>
    </r>
    <r>
      <rPr>
        <b/>
        <vertAlign val="subscript"/>
        <sz val="13"/>
        <rFont val="Arial"/>
        <family val="2"/>
      </rPr>
      <t>2</t>
    </r>
  </si>
  <si>
    <r>
      <t>CH</t>
    </r>
    <r>
      <rPr>
        <b/>
        <vertAlign val="subscript"/>
        <sz val="13"/>
        <rFont val="Arial"/>
        <family val="2"/>
      </rPr>
      <t>4</t>
    </r>
  </si>
  <si>
    <r>
      <t>C</t>
    </r>
    <r>
      <rPr>
        <b/>
        <vertAlign val="subscript"/>
        <sz val="13"/>
        <rFont val="Arial"/>
        <family val="2"/>
      </rPr>
      <t>3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8</t>
    </r>
  </si>
  <si>
    <r>
      <t>C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6</t>
    </r>
  </si>
  <si>
    <r>
      <t>C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2</t>
    </r>
  </si>
  <si>
    <r>
      <t>C</t>
    </r>
    <r>
      <rPr>
        <b/>
        <vertAlign val="subscript"/>
        <sz val="13"/>
        <rFont val="Arial"/>
        <family val="2"/>
      </rPr>
      <t>3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6</t>
    </r>
  </si>
  <si>
    <r>
      <t>C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4</t>
    </r>
  </si>
  <si>
    <r>
      <t>C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5</t>
    </r>
    <r>
      <rPr>
        <b/>
        <sz val="13"/>
        <rFont val="Arial"/>
        <family val="2"/>
      </rPr>
      <t>OH</t>
    </r>
  </si>
  <si>
    <r>
      <t>C</t>
    </r>
    <r>
      <rPr>
        <b/>
        <vertAlign val="subscript"/>
        <sz val="13"/>
        <rFont val="Arial"/>
        <family val="2"/>
      </rPr>
      <t>4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9</t>
    </r>
    <r>
      <rPr>
        <b/>
        <sz val="13"/>
        <rFont val="Arial"/>
        <family val="2"/>
      </rPr>
      <t>OH</t>
    </r>
  </si>
  <si>
    <r>
      <t>C</t>
    </r>
    <r>
      <rPr>
        <b/>
        <vertAlign val="subscript"/>
        <sz val="13"/>
        <rFont val="Arial"/>
        <family val="2"/>
      </rPr>
      <t>3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7</t>
    </r>
    <r>
      <rPr>
        <b/>
        <sz val="13"/>
        <rFont val="Arial"/>
        <family val="2"/>
      </rPr>
      <t>OH</t>
    </r>
  </si>
  <si>
    <r>
      <t>C</t>
    </r>
    <r>
      <rPr>
        <b/>
        <vertAlign val="subscript"/>
        <sz val="13"/>
        <rFont val="Arial"/>
        <family val="2"/>
      </rPr>
      <t>5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11</t>
    </r>
    <r>
      <rPr>
        <b/>
        <sz val="13"/>
        <rFont val="Arial"/>
        <family val="2"/>
      </rPr>
      <t>OH</t>
    </r>
  </si>
  <si>
    <r>
      <t>CH</t>
    </r>
    <r>
      <rPr>
        <b/>
        <vertAlign val="subscript"/>
        <sz val="13"/>
        <rFont val="Arial"/>
        <family val="2"/>
      </rPr>
      <t>3</t>
    </r>
    <r>
      <rPr>
        <b/>
        <sz val="13"/>
        <rFont val="Arial"/>
        <family val="2"/>
      </rPr>
      <t>COOH</t>
    </r>
  </si>
  <si>
    <r>
      <t>C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5</t>
    </r>
    <r>
      <rPr>
        <b/>
        <sz val="13"/>
        <rFont val="Arial"/>
        <family val="2"/>
      </rPr>
      <t>COOH</t>
    </r>
  </si>
  <si>
    <r>
      <t>C</t>
    </r>
    <r>
      <rPr>
        <b/>
        <vertAlign val="subscript"/>
        <sz val="13"/>
        <rFont val="Arial"/>
        <family val="2"/>
      </rPr>
      <t>5</t>
    </r>
    <r>
      <rPr>
        <b/>
        <sz val="13"/>
        <rFont val="Arial"/>
        <family val="2"/>
      </rPr>
      <t>H</t>
    </r>
    <r>
      <rPr>
        <b/>
        <vertAlign val="subscript"/>
        <sz val="13"/>
        <rFont val="Arial"/>
        <family val="2"/>
      </rPr>
      <t>12</t>
    </r>
  </si>
  <si>
    <t>fullständig förbränning, börja med att ange rätt antal kol och sedan rätt antal väten i vattenmolekylen. Sist syrgasen.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</si>
</sst>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b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50" zoomScaleNormal="50" zoomScalePageLayoutView="0" workbookViewId="0" topLeftCell="A1">
      <selection activeCell="J44" sqref="J44"/>
    </sheetView>
  </sheetViews>
  <sheetFormatPr defaultColWidth="10.57421875" defaultRowHeight="12.75"/>
  <cols>
    <col min="1" max="1" width="5.7109375" style="4" customWidth="1"/>
    <col min="2" max="2" width="13.421875" style="1" customWidth="1"/>
    <col min="3" max="3" width="7.7109375" style="1" customWidth="1"/>
    <col min="4" max="4" width="5.7109375" style="4" customWidth="1"/>
    <col min="5" max="5" width="10.57421875" style="1" customWidth="1"/>
    <col min="6" max="6" width="8.421875" style="1" customWidth="1"/>
    <col min="7" max="7" width="6.28125" style="4" customWidth="1"/>
    <col min="8" max="8" width="24.421875" style="1" bestFit="1" customWidth="1"/>
    <col min="9" max="9" width="10.28125" style="1" customWidth="1"/>
    <col min="10" max="10" width="10.421875" style="1" customWidth="1"/>
    <col min="11" max="11" width="8.7109375" style="2" customWidth="1"/>
    <col min="12" max="16384" width="10.57421875" style="2" customWidth="1"/>
  </cols>
  <sheetData>
    <row r="1" spans="1:10" ht="45" customHeight="1" thickBot="1">
      <c r="A1" s="3" t="s">
        <v>60</v>
      </c>
      <c r="B1" s="4"/>
      <c r="C1" s="4"/>
      <c r="J1" s="2"/>
    </row>
    <row r="2" spans="1:10" ht="21">
      <c r="A2" s="11"/>
      <c r="B2" s="6" t="s">
        <v>1</v>
      </c>
      <c r="C2" s="6" t="s">
        <v>0</v>
      </c>
      <c r="D2" s="15"/>
      <c r="E2" s="6" t="s">
        <v>9</v>
      </c>
      <c r="F2" s="6" t="s">
        <v>2</v>
      </c>
      <c r="G2" s="15"/>
      <c r="H2" s="7" t="s">
        <v>3</v>
      </c>
      <c r="I2" s="1">
        <f>+IF(A2="","",+IF(A2=2,+IF(D2=1,+IF(G2=2,"rätt","fel"),"fel"),"fel"))</f>
      </c>
      <c r="J2" s="2"/>
    </row>
    <row r="3" spans="1:10" ht="21.75" customHeight="1">
      <c r="A3" s="12"/>
      <c r="B3" s="5" t="s">
        <v>1</v>
      </c>
      <c r="C3" s="5" t="s">
        <v>0</v>
      </c>
      <c r="D3" s="14"/>
      <c r="E3" s="5" t="s">
        <v>10</v>
      </c>
      <c r="F3" s="5" t="s">
        <v>2</v>
      </c>
      <c r="G3" s="14"/>
      <c r="H3" s="8" t="s">
        <v>11</v>
      </c>
      <c r="I3" s="1">
        <f>+IF(A3="","",+IF(A3=4,+IF(D3=1,+IF(G3=2,"rätt","fel"),"fel"),"fel"))</f>
      </c>
      <c r="J3" s="2"/>
    </row>
    <row r="4" spans="1:10" ht="21">
      <c r="A4" s="12"/>
      <c r="B4" s="5" t="s">
        <v>4</v>
      </c>
      <c r="C4" s="5" t="s">
        <v>0</v>
      </c>
      <c r="D4" s="14"/>
      <c r="E4" s="5" t="s">
        <v>10</v>
      </c>
      <c r="F4" s="5" t="s">
        <v>2</v>
      </c>
      <c r="G4" s="14"/>
      <c r="H4" s="8" t="s">
        <v>12</v>
      </c>
      <c r="I4" s="1">
        <f>+IF(A4="","",+IF(A4=4,+IF(D4=3,+IF(G4=2,"rätt","fel"),"fel"),"fel"))</f>
      </c>
      <c r="J4" s="2"/>
    </row>
    <row r="5" spans="1:10" ht="21">
      <c r="A5" s="12"/>
      <c r="B5" s="5" t="s">
        <v>13</v>
      </c>
      <c r="C5" s="5" t="s">
        <v>0</v>
      </c>
      <c r="D5" s="14"/>
      <c r="E5" s="5" t="s">
        <v>10</v>
      </c>
      <c r="F5" s="5" t="s">
        <v>2</v>
      </c>
      <c r="G5" s="14"/>
      <c r="H5" s="8" t="s">
        <v>14</v>
      </c>
      <c r="I5" s="1">
        <f>+IF(A5="","",+IF(A5=1,+IF(D5=2,+IF(G5=2,"rätt","fel"),"fel"),"fel"))</f>
      </c>
      <c r="J5" s="2"/>
    </row>
    <row r="6" spans="1:10" ht="21">
      <c r="A6" s="12"/>
      <c r="B6" s="5" t="s">
        <v>13</v>
      </c>
      <c r="C6" s="5" t="s">
        <v>0</v>
      </c>
      <c r="D6" s="14"/>
      <c r="E6" s="5" t="s">
        <v>10</v>
      </c>
      <c r="F6" s="5" t="s">
        <v>2</v>
      </c>
      <c r="G6" s="14"/>
      <c r="H6" s="8" t="s">
        <v>5</v>
      </c>
      <c r="I6" s="1">
        <f>+IF(A6="","",+IF(A6=1,+IF(D6=1,+IF(G6=2,"rätt","fel"),"fel"),"fel"))</f>
      </c>
      <c r="J6" s="2"/>
    </row>
    <row r="7" spans="1:10" ht="21">
      <c r="A7" s="12"/>
      <c r="B7" s="5" t="s">
        <v>13</v>
      </c>
      <c r="C7" s="5" t="s">
        <v>0</v>
      </c>
      <c r="D7" s="14"/>
      <c r="E7" s="5" t="s">
        <v>10</v>
      </c>
      <c r="F7" s="5" t="s">
        <v>2</v>
      </c>
      <c r="G7" s="14"/>
      <c r="H7" s="8" t="s">
        <v>15</v>
      </c>
      <c r="I7" s="1">
        <f>+IF(A7="","",+IF(A7=2,+IF(D7=1,+IF(G7=2,"rätt","fel"),"fel"),"fel"))</f>
      </c>
      <c r="J7" s="2"/>
    </row>
    <row r="8" spans="1:10" ht="21">
      <c r="A8" s="12"/>
      <c r="B8" s="5" t="s">
        <v>6</v>
      </c>
      <c r="C8" s="5" t="s">
        <v>0</v>
      </c>
      <c r="D8" s="14"/>
      <c r="E8" s="5" t="s">
        <v>10</v>
      </c>
      <c r="F8" s="5" t="s">
        <v>2</v>
      </c>
      <c r="G8" s="14"/>
      <c r="H8" s="8" t="s">
        <v>7</v>
      </c>
      <c r="I8" s="1">
        <f>+IF(A8="","",+IF(A8=2,+IF(D8=1,+IF(G8=2,"rätt","fel"),"fel"),"fel"))</f>
      </c>
      <c r="J8" s="2"/>
    </row>
    <row r="9" spans="1:10" ht="21">
      <c r="A9" s="12"/>
      <c r="B9" s="5" t="s">
        <v>6</v>
      </c>
      <c r="C9" s="5" t="s">
        <v>0</v>
      </c>
      <c r="D9" s="14"/>
      <c r="E9" s="5" t="s">
        <v>10</v>
      </c>
      <c r="F9" s="5" t="s">
        <v>2</v>
      </c>
      <c r="G9" s="14"/>
      <c r="H9" s="8" t="s">
        <v>16</v>
      </c>
      <c r="I9" s="1">
        <f>+IF(A9="","",+IF(A9=1,+IF(D9=1,+IF(G9=1,"rätt","fel"),"fel"),"fel"))</f>
      </c>
      <c r="J9" s="2"/>
    </row>
    <row r="10" spans="1:10" ht="21">
      <c r="A10" s="12"/>
      <c r="B10" s="5" t="s">
        <v>8</v>
      </c>
      <c r="C10" s="5" t="s">
        <v>0</v>
      </c>
      <c r="D10" s="14"/>
      <c r="E10" s="5" t="s">
        <v>10</v>
      </c>
      <c r="F10" s="5" t="s">
        <v>2</v>
      </c>
      <c r="G10" s="14"/>
      <c r="H10" s="8" t="s">
        <v>17</v>
      </c>
      <c r="I10" s="1">
        <f>+IF(A10="","",+IF(A10=2,+IF(D10=3,+IF(G10=2,"rätt","fel"),"fel"),"fel"))</f>
      </c>
      <c r="J10" s="2"/>
    </row>
    <row r="11" spans="1:10" ht="21">
      <c r="A11" s="12"/>
      <c r="B11" s="5" t="s">
        <v>8</v>
      </c>
      <c r="C11" s="5" t="s">
        <v>0</v>
      </c>
      <c r="D11" s="14"/>
      <c r="E11" s="5" t="s">
        <v>10</v>
      </c>
      <c r="F11" s="5" t="s">
        <v>2</v>
      </c>
      <c r="G11" s="14"/>
      <c r="H11" s="8" t="s">
        <v>18</v>
      </c>
      <c r="I11" s="1">
        <f>+IF(A11="","",+IF(A11=1,+IF(D11=1,+IF(G11=1,"rätt","fel"),"fel"),"fel"))</f>
      </c>
      <c r="J11" s="2"/>
    </row>
    <row r="12" spans="1:10" ht="21">
      <c r="A12" s="12"/>
      <c r="B12" s="5" t="s">
        <v>19</v>
      </c>
      <c r="C12" s="5" t="s">
        <v>0</v>
      </c>
      <c r="D12" s="14"/>
      <c r="E12" s="5" t="s">
        <v>20</v>
      </c>
      <c r="F12" s="5" t="s">
        <v>2</v>
      </c>
      <c r="G12" s="14"/>
      <c r="H12" s="8" t="s">
        <v>21</v>
      </c>
      <c r="I12" s="1">
        <f>+IF(A12="","",+IF(A12=2,+IF(D12=1,+IF(G12=2,"rätt","fel"),"fel"),"fel"))</f>
      </c>
      <c r="J12" s="2"/>
    </row>
    <row r="13" spans="1:10" ht="21">
      <c r="A13" s="12"/>
      <c r="B13" s="5" t="s">
        <v>19</v>
      </c>
      <c r="C13" s="5" t="s">
        <v>0</v>
      </c>
      <c r="D13" s="14"/>
      <c r="E13" s="5" t="s">
        <v>20</v>
      </c>
      <c r="F13" s="5" t="s">
        <v>2</v>
      </c>
      <c r="G13" s="14"/>
      <c r="H13" s="8" t="s">
        <v>22</v>
      </c>
      <c r="I13" s="1">
        <f>+IF(A13="","",+IF(A13=1,+IF(D13=1,+IF(G13=1,"rätt","fel"),"fel"),"fel"))</f>
      </c>
      <c r="J13" s="2"/>
    </row>
    <row r="14" spans="1:10" ht="21">
      <c r="A14" s="12"/>
      <c r="B14" s="5" t="s">
        <v>23</v>
      </c>
      <c r="C14" s="5" t="s">
        <v>0</v>
      </c>
      <c r="D14" s="14"/>
      <c r="E14" s="5" t="s">
        <v>9</v>
      </c>
      <c r="F14" s="5" t="s">
        <v>2</v>
      </c>
      <c r="G14" s="14"/>
      <c r="H14" s="8" t="s">
        <v>24</v>
      </c>
      <c r="I14" s="1">
        <f>+IF(A14="","",+IF(A14=1,+IF(D14=1,+IF(G14=1,"rätt","fel"),"fel"),"fel"))</f>
      </c>
      <c r="J14" s="2"/>
    </row>
    <row r="15" spans="1:10" ht="21">
      <c r="A15" s="12"/>
      <c r="B15" s="5" t="s">
        <v>13</v>
      </c>
      <c r="C15" s="5" t="s">
        <v>0</v>
      </c>
      <c r="D15" s="14"/>
      <c r="E15" s="5" t="s">
        <v>19</v>
      </c>
      <c r="F15" s="5" t="s">
        <v>2</v>
      </c>
      <c r="G15" s="14"/>
      <c r="H15" s="8" t="s">
        <v>25</v>
      </c>
      <c r="I15" s="1">
        <f>+IF(A15="","",+IF(A15=1,+IF(D15=3,+IF(G15=2,"rätt","fel"),"fel"),"fel"))</f>
      </c>
      <c r="J15" s="2"/>
    </row>
    <row r="16" spans="1:10" ht="21">
      <c r="A16" s="12"/>
      <c r="B16" s="5" t="s">
        <v>28</v>
      </c>
      <c r="C16" s="5" t="s">
        <v>0</v>
      </c>
      <c r="D16" s="14"/>
      <c r="E16" s="5" t="s">
        <v>26</v>
      </c>
      <c r="F16" s="5" t="s">
        <v>2</v>
      </c>
      <c r="G16" s="14"/>
      <c r="H16" s="8" t="s">
        <v>35</v>
      </c>
      <c r="I16" s="1">
        <f>+IF(A16="","",+IF(A16=1,+IF(D16=1,+IF(G16=1,"rätt","fel"),"fel"),"fel"))</f>
      </c>
      <c r="J16" s="2"/>
    </row>
    <row r="17" spans="1:10" ht="21">
      <c r="A17" s="12"/>
      <c r="B17" s="5" t="s">
        <v>4</v>
      </c>
      <c r="C17" s="5" t="s">
        <v>0</v>
      </c>
      <c r="D17" s="14"/>
      <c r="E17" s="5" t="s">
        <v>26</v>
      </c>
      <c r="F17" s="5" t="s">
        <v>2</v>
      </c>
      <c r="G17" s="14"/>
      <c r="H17" s="8" t="s">
        <v>34</v>
      </c>
      <c r="I17" s="1">
        <f>+IF(A17="","",+IF(A17=2,+IF(D17=3,+IF(G17=2,"rätt","fel"),"fel"),"fel"))</f>
      </c>
      <c r="J17" s="2"/>
    </row>
    <row r="18" spans="1:10" ht="21">
      <c r="A18" s="12"/>
      <c r="B18" s="5" t="s">
        <v>29</v>
      </c>
      <c r="C18" s="5" t="s">
        <v>0</v>
      </c>
      <c r="D18" s="14"/>
      <c r="E18" s="5" t="s">
        <v>27</v>
      </c>
      <c r="F18" s="5" t="s">
        <v>2</v>
      </c>
      <c r="G18" s="14"/>
      <c r="H18" s="8" t="s">
        <v>33</v>
      </c>
      <c r="I18" s="1">
        <f>+IF(A18="","",+IF(A18=2,+IF(D18=1,+IF(G18=2,"rätt","fel"),"fel"),"fel"))</f>
      </c>
      <c r="J18" s="2"/>
    </row>
    <row r="19" spans="1:10" ht="21">
      <c r="A19" s="12"/>
      <c r="B19" s="5" t="s">
        <v>31</v>
      </c>
      <c r="C19" s="5" t="s">
        <v>0</v>
      </c>
      <c r="D19" s="14"/>
      <c r="E19" s="5" t="s">
        <v>30</v>
      </c>
      <c r="F19" s="5" t="s">
        <v>2</v>
      </c>
      <c r="G19" s="14"/>
      <c r="H19" s="8" t="s">
        <v>32</v>
      </c>
      <c r="I19" s="1">
        <f>+IF(A19="","",+IF(A19=6,+IF(D19=1,+IF(G19=2,"rätt","fel"),"fel"),"fel"))</f>
      </c>
      <c r="J19" s="2"/>
    </row>
    <row r="20" spans="1:10" ht="21">
      <c r="A20" s="13"/>
      <c r="B20" s="9" t="s">
        <v>36</v>
      </c>
      <c r="C20" s="9" t="s">
        <v>0</v>
      </c>
      <c r="D20" s="16"/>
      <c r="E20" s="9" t="s">
        <v>20</v>
      </c>
      <c r="F20" s="9" t="s">
        <v>2</v>
      </c>
      <c r="G20" s="16"/>
      <c r="H20" s="10" t="s">
        <v>37</v>
      </c>
      <c r="I20" s="1">
        <f>+IF(A20="","",+IF(A20=4,+IF(D20=5,+IF(G20=2,"rätt","fel"),"fel"),"fel"))</f>
      </c>
      <c r="J20" s="2"/>
    </row>
    <row r="21" spans="1:10" ht="21">
      <c r="A21" s="14"/>
      <c r="B21" s="5" t="s">
        <v>28</v>
      </c>
      <c r="C21" s="5" t="s">
        <v>0</v>
      </c>
      <c r="D21" s="14"/>
      <c r="E21" s="5" t="s">
        <v>20</v>
      </c>
      <c r="F21" s="5" t="s">
        <v>2</v>
      </c>
      <c r="G21" s="14"/>
      <c r="H21" s="5" t="s">
        <v>38</v>
      </c>
      <c r="I21" s="1">
        <f>+IF(A21="","",+IF(A21=2,+IF(D21=1,+IF(G21=2,"rätt","fel"),"fel"),"fel"))</f>
      </c>
      <c r="J21" s="2"/>
    </row>
    <row r="22" spans="1:10" ht="21">
      <c r="A22" s="14"/>
      <c r="B22" s="5" t="s">
        <v>28</v>
      </c>
      <c r="C22" s="5" t="s">
        <v>0</v>
      </c>
      <c r="D22" s="14"/>
      <c r="E22" s="5" t="s">
        <v>13</v>
      </c>
      <c r="F22" s="5" t="s">
        <v>2</v>
      </c>
      <c r="G22" s="14"/>
      <c r="H22" s="5" t="s">
        <v>39</v>
      </c>
      <c r="I22" s="1">
        <f>+IF(A22="","",+IF(A22=4,+IF(D22=3,+IF(G22=2,"rätt","fel"),"fel"),"fel"))</f>
      </c>
      <c r="J22" s="2"/>
    </row>
    <row r="23" spans="1:10" ht="21">
      <c r="A23" s="14"/>
      <c r="B23" s="5" t="s">
        <v>4</v>
      </c>
      <c r="C23" s="5" t="s">
        <v>0</v>
      </c>
      <c r="D23" s="14"/>
      <c r="E23" s="5" t="s">
        <v>8</v>
      </c>
      <c r="F23" s="5" t="s">
        <v>2</v>
      </c>
      <c r="G23" s="14"/>
      <c r="H23" s="5" t="s">
        <v>40</v>
      </c>
      <c r="I23" s="1">
        <f>+IF(A23="","",+IF(A23=2,+IF(D23=3,+IF(G23=1,"rätt","fel"),"fel"),"fel"))</f>
      </c>
      <c r="J23" s="2"/>
    </row>
    <row r="24" spans="1:10" ht="17.25">
      <c r="A24" s="14"/>
      <c r="B24" s="5" t="s">
        <v>23</v>
      </c>
      <c r="C24" s="5" t="s">
        <v>0</v>
      </c>
      <c r="D24" s="14"/>
      <c r="E24" s="5" t="s">
        <v>8</v>
      </c>
      <c r="F24" s="5" t="s">
        <v>2</v>
      </c>
      <c r="G24" s="14"/>
      <c r="H24" s="5" t="s">
        <v>41</v>
      </c>
      <c r="I24" s="1">
        <f>+IF(A24="","",+IF(A24=1,+IF(D24=1,+IF(G24=1,"rätt","fel"),"fel"),"fel"))</f>
      </c>
      <c r="J24" s="2"/>
    </row>
    <row r="25" spans="1:10" ht="21">
      <c r="A25" s="14"/>
      <c r="B25" s="5" t="s">
        <v>1</v>
      </c>
      <c r="C25" s="5" t="s">
        <v>0</v>
      </c>
      <c r="D25" s="14"/>
      <c r="E25" s="5" t="s">
        <v>8</v>
      </c>
      <c r="F25" s="5" t="s">
        <v>2</v>
      </c>
      <c r="G25" s="14"/>
      <c r="H25" s="5" t="s">
        <v>42</v>
      </c>
      <c r="I25" s="1">
        <f>+IF(A25="","",+IF(A25=2,+IF(D25=1,+IF(G25=1,"rätt","fel"),"fel"),"fel"))</f>
      </c>
      <c r="J25" s="2"/>
    </row>
    <row r="26" spans="9:10" ht="17.25">
      <c r="I26" s="1">
        <f>+IF(A26="","",+IF(A26=2,+IF(D26=1,+IF(G26=2,"rätt","fel"),"fel"),"fel"))</f>
      </c>
      <c r="J26" s="2"/>
    </row>
    <row r="27" spans="1:10" ht="17.25">
      <c r="A27" s="3" t="s">
        <v>59</v>
      </c>
      <c r="J27" s="2"/>
    </row>
    <row r="28" spans="1:10" ht="17.25">
      <c r="A28" s="3" t="s">
        <v>58</v>
      </c>
      <c r="J28" s="2"/>
    </row>
    <row r="29" spans="1:11" ht="21">
      <c r="A29" s="14"/>
      <c r="B29" s="5" t="s">
        <v>1</v>
      </c>
      <c r="C29" s="5" t="s">
        <v>0</v>
      </c>
      <c r="D29" s="14"/>
      <c r="E29" s="5" t="s">
        <v>13</v>
      </c>
      <c r="F29" s="5" t="s">
        <v>2</v>
      </c>
      <c r="G29" s="14"/>
      <c r="H29" s="5" t="s">
        <v>43</v>
      </c>
      <c r="I29" s="17"/>
      <c r="J29" s="2">
        <f>+IF(I29="","",+IF(I29="Na3N","rätt ämne","fel"))</f>
      </c>
      <c r="K29" s="2">
        <f>+IF(A29="","",+IF(A29=6,+IF(D29=1,+IF(G29=2,"rätt reaktionsformel","fel"),"fel"),"fel"))</f>
      </c>
    </row>
    <row r="30" spans="1:11" ht="21">
      <c r="A30" s="14"/>
      <c r="B30" s="5" t="s">
        <v>1</v>
      </c>
      <c r="C30" s="5" t="s">
        <v>0</v>
      </c>
      <c r="D30" s="14"/>
      <c r="E30" s="5" t="s">
        <v>44</v>
      </c>
      <c r="F30" s="5" t="s">
        <v>2</v>
      </c>
      <c r="G30" s="14"/>
      <c r="H30" s="5" t="s">
        <v>45</v>
      </c>
      <c r="I30" s="17"/>
      <c r="J30" s="2">
        <f>+IF(I30="","",+IF(I30="NaI","rätt ämne","fel"))</f>
      </c>
      <c r="K30" s="2">
        <f>+IF(A30="","",+IF(A30=2,+IF(D30=1,+IF(G30=2,"rätt reaktionsformel","fel"),"fel"),"fel"))</f>
      </c>
    </row>
    <row r="31" spans="1:11" ht="21">
      <c r="A31" s="14"/>
      <c r="B31" s="5" t="s">
        <v>8</v>
      </c>
      <c r="C31" s="5" t="s">
        <v>0</v>
      </c>
      <c r="D31" s="14"/>
      <c r="E31" s="5" t="s">
        <v>10</v>
      </c>
      <c r="F31" s="5" t="s">
        <v>2</v>
      </c>
      <c r="G31" s="14"/>
      <c r="H31" s="5" t="s">
        <v>46</v>
      </c>
      <c r="I31" s="17"/>
      <c r="J31" s="2">
        <f>+IF(I31="","",+IF(I31="SO2","rätt ämne","fel"))</f>
      </c>
      <c r="K31" s="2">
        <f>+IF(A31="","",+IF(A31=1,+IF(D31=1,+IF(G31=1,"rätt reaktionsformel","fel"),"fel"),"fel"))</f>
      </c>
    </row>
    <row r="32" spans="1:11" ht="21">
      <c r="A32" s="14"/>
      <c r="B32" s="5" t="s">
        <v>13</v>
      </c>
      <c r="C32" s="5" t="s">
        <v>0</v>
      </c>
      <c r="D32" s="14"/>
      <c r="E32" s="5" t="s">
        <v>19</v>
      </c>
      <c r="F32" s="5" t="s">
        <v>2</v>
      </c>
      <c r="G32" s="14"/>
      <c r="H32" s="5" t="s">
        <v>47</v>
      </c>
      <c r="I32" s="17"/>
      <c r="J32" s="2">
        <f>+IF(I32="","",+IF(I32="NH3","rätt ämne","fel"))</f>
      </c>
      <c r="K32" s="2">
        <f>+IF(A32="","",+IF(A32=1,+IF(D32=3,+IF(G32=2,"rätt reaktionsformel","fel"),"fel"),"fel"))</f>
      </c>
    </row>
    <row r="33" spans="1:11" ht="21">
      <c r="A33" s="14"/>
      <c r="B33" s="5" t="s">
        <v>23</v>
      </c>
      <c r="C33" s="5" t="s">
        <v>0</v>
      </c>
      <c r="D33" s="14"/>
      <c r="E33" s="5" t="s">
        <v>10</v>
      </c>
      <c r="F33" s="5" t="s">
        <v>2</v>
      </c>
      <c r="G33" s="14"/>
      <c r="H33" s="5" t="s">
        <v>48</v>
      </c>
      <c r="I33" s="17"/>
      <c r="J33" s="2">
        <f>+IF(I33="","",+IF(I33="CaO","rätt ämne","fel"))</f>
      </c>
      <c r="K33" s="2">
        <f>+IF(A33="","",+IF(A33=2,+IF(D33=1,+IF(G33=2,"rätt reaktionsformel","fel"),"fel"),"fel"))</f>
      </c>
    </row>
    <row r="34" spans="1:11" ht="21">
      <c r="A34" s="14"/>
      <c r="B34" s="5" t="s">
        <v>31</v>
      </c>
      <c r="C34" s="5" t="s">
        <v>0</v>
      </c>
      <c r="D34" s="14"/>
      <c r="E34" s="5" t="s">
        <v>10</v>
      </c>
      <c r="F34" s="5" t="s">
        <v>2</v>
      </c>
      <c r="G34" s="14"/>
      <c r="H34" s="5" t="s">
        <v>49</v>
      </c>
      <c r="I34" s="17"/>
      <c r="J34" s="2">
        <f>+IF(I34="","",+IF(I34="K2O","rätt ämne","fel"))</f>
      </c>
      <c r="K34" s="2">
        <f>+IF(A34="","",+IF(A34=4,+IF(D34=1,+IF(G34=2,"rätt reaktionsformel","fel"),"fel"),"fel"))</f>
      </c>
    </row>
    <row r="35" spans="1:11" ht="17.25">
      <c r="A35" s="14"/>
      <c r="B35" s="5" t="s">
        <v>28</v>
      </c>
      <c r="C35" s="5" t="s">
        <v>0</v>
      </c>
      <c r="D35" s="14"/>
      <c r="E35" s="5" t="s">
        <v>8</v>
      </c>
      <c r="F35" s="5" t="s">
        <v>2</v>
      </c>
      <c r="G35" s="14"/>
      <c r="H35" s="5" t="s">
        <v>52</v>
      </c>
      <c r="I35" s="17"/>
      <c r="J35" s="2">
        <f>+IF(I35="","",+IF(I35="MgS","rätt ämne","fel"))</f>
      </c>
      <c r="K35" s="2">
        <f>+IF(A35="","",+IF(A35=1,+IF(D35=1,+IF(G35=1,"rätt reaktionsformel","fel"),"fel"),"fel"))</f>
      </c>
    </row>
    <row r="36" spans="1:11" ht="21">
      <c r="A36" s="14"/>
      <c r="B36" s="5" t="s">
        <v>50</v>
      </c>
      <c r="C36" s="5" t="s">
        <v>0</v>
      </c>
      <c r="D36" s="14"/>
      <c r="E36" s="5" t="s">
        <v>10</v>
      </c>
      <c r="F36" s="5" t="s">
        <v>2</v>
      </c>
      <c r="G36" s="14"/>
      <c r="H36" s="5" t="s">
        <v>53</v>
      </c>
      <c r="I36" s="17"/>
      <c r="J36" s="2">
        <f>+IF(I36="","",+IF(I36="CuO","rätt ämne","fel"))</f>
      </c>
      <c r="K36" s="2">
        <f>+IF(A36="","",+IF(A36=2,+IF(D36=1,+IF(G36=2,"rätt reaktionsformel","fel"),"fel"),"fel"))</f>
      </c>
    </row>
    <row r="37" spans="1:11" ht="21">
      <c r="A37" s="14"/>
      <c r="B37" s="5" t="s">
        <v>50</v>
      </c>
      <c r="C37" s="5" t="s">
        <v>0</v>
      </c>
      <c r="D37" s="14"/>
      <c r="E37" s="5" t="s">
        <v>10</v>
      </c>
      <c r="F37" s="5" t="s">
        <v>2</v>
      </c>
      <c r="G37" s="14"/>
      <c r="H37" s="5" t="s">
        <v>51</v>
      </c>
      <c r="I37" s="17"/>
      <c r="J37" s="2">
        <f>+IF(I37="","",+IF(I37="Cu2O","rätt ämne","fel"))</f>
      </c>
      <c r="K37" s="2">
        <f>+IF(A37="","",+IF(A37=4,+IF(D37=1,+IF(G37=2,"rätt reaktionsformel","fel"),"fel"),"fel"))</f>
      </c>
    </row>
    <row r="38" spans="1:11" ht="21">
      <c r="A38" s="14"/>
      <c r="B38" s="5" t="s">
        <v>54</v>
      </c>
      <c r="C38" s="5" t="s">
        <v>0</v>
      </c>
      <c r="D38" s="14"/>
      <c r="E38" s="5" t="s">
        <v>20</v>
      </c>
      <c r="F38" s="5" t="s">
        <v>2</v>
      </c>
      <c r="G38" s="14"/>
      <c r="H38" s="5" t="s">
        <v>55</v>
      </c>
      <c r="I38" s="17"/>
      <c r="J38" s="2">
        <f>+IF(I38="","",+IF(I38="BaO","rätt ämne","fel"))</f>
      </c>
      <c r="K38" s="2">
        <f>+IF(A38="","",+IF(A38=2,+IF(D38=1,+IF(G38=2,"rätt reaktionsformel","fel"),"fel"),"fel"))</f>
      </c>
    </row>
    <row r="39" spans="1:11" ht="21">
      <c r="A39" s="14"/>
      <c r="B39" s="5" t="s">
        <v>4</v>
      </c>
      <c r="C39" s="5" t="s">
        <v>0</v>
      </c>
      <c r="D39" s="14"/>
      <c r="E39" s="5" t="s">
        <v>44</v>
      </c>
      <c r="F39" s="5" t="s">
        <v>2</v>
      </c>
      <c r="G39" s="14"/>
      <c r="H39" s="5" t="s">
        <v>56</v>
      </c>
      <c r="I39" s="17"/>
      <c r="J39" s="2">
        <f>+IF(I39="","",+IF(I39="AlI3","rätt ämne","fel"))</f>
      </c>
      <c r="K39" s="2">
        <f>+IF(A39="","",+IF(A39=2,+IF(D39=3,+IF(G39=2,"rätt reaktionsformel","fel"),"fel"),"fel"))</f>
      </c>
    </row>
    <row r="40" spans="1:11" ht="17.25">
      <c r="A40" s="14"/>
      <c r="B40" s="5" t="s">
        <v>23</v>
      </c>
      <c r="C40" s="5" t="s">
        <v>0</v>
      </c>
      <c r="D40" s="14"/>
      <c r="E40" s="5" t="s">
        <v>36</v>
      </c>
      <c r="F40" s="5" t="s">
        <v>2</v>
      </c>
      <c r="G40" s="14"/>
      <c r="H40" s="5" t="s">
        <v>57</v>
      </c>
      <c r="I40" s="17"/>
      <c r="J40" s="2">
        <f>+IF(I40="","",+IF(I40="Ca3P2","rätt ämne","fel"))</f>
      </c>
      <c r="K40" s="2">
        <f>+IF(A40="","",+IF(A40=3,+IF(D40=2,+IF(G40=1,"rätt reaktionsformel","fel"),"fel"),"fel"))</f>
      </c>
    </row>
    <row r="42" spans="1:8" ht="17.25">
      <c r="A42" s="3" t="s">
        <v>79</v>
      </c>
      <c r="H42" s="18"/>
    </row>
    <row r="43" spans="1:12" ht="20.25">
      <c r="A43" s="24"/>
      <c r="B43" s="20" t="s">
        <v>66</v>
      </c>
      <c r="C43" s="19" t="s">
        <v>0</v>
      </c>
      <c r="D43" s="24"/>
      <c r="E43" s="19" t="s">
        <v>62</v>
      </c>
      <c r="F43" s="19" t="s">
        <v>2</v>
      </c>
      <c r="G43" s="24"/>
      <c r="H43" s="19" t="s">
        <v>63</v>
      </c>
      <c r="I43" s="19" t="s">
        <v>0</v>
      </c>
      <c r="J43" s="24"/>
      <c r="K43" s="20" t="s">
        <v>64</v>
      </c>
      <c r="L43" s="2">
        <f>+IF(A43="","",+IF(A43=1,+IF(D43=2,+IF(G43=2,+IF(J43=1,"rätt reaktionsformel","fel"),"fel"),"fel"),"fel"))</f>
      </c>
    </row>
    <row r="44" spans="1:12" ht="20.25">
      <c r="A44" s="24"/>
      <c r="B44" s="20" t="s">
        <v>67</v>
      </c>
      <c r="C44" s="19" t="s">
        <v>0</v>
      </c>
      <c r="D44" s="24"/>
      <c r="E44" s="19" t="s">
        <v>62</v>
      </c>
      <c r="F44" s="19" t="s">
        <v>2</v>
      </c>
      <c r="G44" s="24"/>
      <c r="H44" s="19" t="s">
        <v>63</v>
      </c>
      <c r="I44" s="19" t="s">
        <v>0</v>
      </c>
      <c r="J44" s="24"/>
      <c r="K44" s="20" t="s">
        <v>64</v>
      </c>
      <c r="L44" s="2">
        <f>+IF(A44="","",+IF(A44=1,+IF(D44=5,+IF(G44=4,+IF(J44=3,"rätt reaktionsformel","fel"),"fel"),"fel"),"fel"))</f>
      </c>
    </row>
    <row r="45" spans="1:12" ht="20.25">
      <c r="A45" s="24"/>
      <c r="B45" s="20" t="s">
        <v>78</v>
      </c>
      <c r="C45" s="19" t="s">
        <v>0</v>
      </c>
      <c r="D45" s="24"/>
      <c r="E45" s="19" t="s">
        <v>62</v>
      </c>
      <c r="F45" s="19" t="s">
        <v>2</v>
      </c>
      <c r="G45" s="24"/>
      <c r="H45" s="19" t="s">
        <v>63</v>
      </c>
      <c r="I45" s="19" t="s">
        <v>0</v>
      </c>
      <c r="J45" s="24"/>
      <c r="K45" s="20" t="s">
        <v>65</v>
      </c>
      <c r="L45" s="2">
        <f>+IF(A45="","",+IF(A45=1,+IF(D45=8,+IF(G45=6,+IF(J45=5,"rätt reaktionsformel","fel"),"fel"),"fel"),"fel"))</f>
      </c>
    </row>
    <row r="46" spans="1:12" ht="20.25">
      <c r="A46" s="24"/>
      <c r="B46" s="20" t="s">
        <v>68</v>
      </c>
      <c r="C46" s="19" t="s">
        <v>0</v>
      </c>
      <c r="D46" s="24"/>
      <c r="E46" s="19" t="s">
        <v>62</v>
      </c>
      <c r="F46" s="19" t="s">
        <v>2</v>
      </c>
      <c r="G46" s="24"/>
      <c r="H46" s="19" t="s">
        <v>63</v>
      </c>
      <c r="I46" s="19" t="s">
        <v>0</v>
      </c>
      <c r="J46" s="24"/>
      <c r="K46" s="20" t="s">
        <v>65</v>
      </c>
      <c r="L46" s="2">
        <f>+IF(A46="","",+IF(A46=2,+IF(D46=7,+IF(G46=6,+IF(J46=4,"rätt reaktionsformel","fel"),"fel"),"fel"),"fel"))</f>
      </c>
    </row>
    <row r="47" spans="1:12" ht="20.25">
      <c r="A47" s="24"/>
      <c r="B47" s="20" t="s">
        <v>69</v>
      </c>
      <c r="C47" s="19" t="s">
        <v>0</v>
      </c>
      <c r="D47" s="24"/>
      <c r="E47" s="19" t="s">
        <v>62</v>
      </c>
      <c r="F47" s="19" t="s">
        <v>2</v>
      </c>
      <c r="G47" s="24"/>
      <c r="H47" s="19" t="s">
        <v>63</v>
      </c>
      <c r="I47" s="19" t="s">
        <v>0</v>
      </c>
      <c r="J47" s="24"/>
      <c r="K47" s="20" t="s">
        <v>65</v>
      </c>
      <c r="L47" s="2">
        <f>+IF(A47="","",+IF(A47=2,+IF(D47=5,+IF(G47=2,+IF(J47=4,"rätt reaktionsformel","fel"),"fel"),"fel"),"fel"))</f>
      </c>
    </row>
    <row r="48" spans="1:12" ht="20.25">
      <c r="A48" s="24"/>
      <c r="B48" s="20" t="s">
        <v>70</v>
      </c>
      <c r="C48" s="19" t="s">
        <v>0</v>
      </c>
      <c r="D48" s="24"/>
      <c r="E48" s="19" t="s">
        <v>62</v>
      </c>
      <c r="F48" s="19" t="s">
        <v>2</v>
      </c>
      <c r="G48" s="24"/>
      <c r="H48" s="19" t="s">
        <v>63</v>
      </c>
      <c r="I48" s="19" t="s">
        <v>0</v>
      </c>
      <c r="J48" s="24"/>
      <c r="K48" s="20" t="s">
        <v>65</v>
      </c>
      <c r="L48" s="2">
        <f>+IF(A48="","",+IF(A48=2,+IF(D48=9,+IF(G48=6,+IF(J48=6,"rätt reaktionsformel","fel"),"fel"),"fel"),"fel"))</f>
      </c>
    </row>
    <row r="49" spans="1:12" ht="20.25">
      <c r="A49" s="24"/>
      <c r="B49" s="20" t="s">
        <v>71</v>
      </c>
      <c r="C49" s="19" t="s">
        <v>0</v>
      </c>
      <c r="D49" s="24"/>
      <c r="E49" s="19" t="s">
        <v>62</v>
      </c>
      <c r="F49" s="19" t="s">
        <v>2</v>
      </c>
      <c r="G49" s="24"/>
      <c r="H49" s="19" t="s">
        <v>63</v>
      </c>
      <c r="I49" s="19" t="s">
        <v>0</v>
      </c>
      <c r="J49" s="24"/>
      <c r="K49" s="20" t="s">
        <v>65</v>
      </c>
      <c r="L49" s="2">
        <f>+IF(A49="","",+IF(A49=1,+IF(D49=3,+IF(G49=2,+IF(J49=2,"rätt reaktionsformel","fel"),"fel"),"fel"),"fel"))</f>
      </c>
    </row>
    <row r="50" spans="1:12" ht="20.25">
      <c r="A50" s="24"/>
      <c r="B50" s="20" t="s">
        <v>72</v>
      </c>
      <c r="C50" s="19" t="s">
        <v>0</v>
      </c>
      <c r="D50" s="24"/>
      <c r="E50" s="19" t="s">
        <v>62</v>
      </c>
      <c r="F50" s="19" t="s">
        <v>2</v>
      </c>
      <c r="G50" s="24"/>
      <c r="H50" s="19" t="s">
        <v>63</v>
      </c>
      <c r="I50" s="19" t="s">
        <v>0</v>
      </c>
      <c r="J50" s="24"/>
      <c r="K50" s="20" t="s">
        <v>65</v>
      </c>
      <c r="L50" s="2">
        <f>+IF(A50="","",+IF(A50=1,+IF(D50=4,+IF(G50=3,+IF(J50=2,"rätt reaktionsformel","fel"),"fel"),"fel"),"fel"))</f>
      </c>
    </row>
    <row r="51" spans="1:12" ht="20.25">
      <c r="A51" s="24"/>
      <c r="B51" s="20" t="s">
        <v>73</v>
      </c>
      <c r="C51" s="19" t="s">
        <v>0</v>
      </c>
      <c r="D51" s="24"/>
      <c r="E51" s="19" t="s">
        <v>62</v>
      </c>
      <c r="F51" s="19" t="s">
        <v>2</v>
      </c>
      <c r="G51" s="24"/>
      <c r="H51" s="19" t="s">
        <v>63</v>
      </c>
      <c r="I51" s="19" t="s">
        <v>0</v>
      </c>
      <c r="J51" s="24"/>
      <c r="K51" s="20" t="s">
        <v>65</v>
      </c>
      <c r="L51" s="2">
        <f>+IF(A51="","",+IF(A51=1,+IF(D51=6,+IF(G51=5,+IF(J51=4,"rätt reaktionsformel","fel"),"fel"),"fel"),"fel"))</f>
      </c>
    </row>
    <row r="52" spans="1:12" ht="20.25">
      <c r="A52" s="24"/>
      <c r="B52" s="20" t="s">
        <v>74</v>
      </c>
      <c r="C52" s="19" t="s">
        <v>0</v>
      </c>
      <c r="D52" s="24"/>
      <c r="E52" s="19" t="s">
        <v>62</v>
      </c>
      <c r="F52" s="19" t="s">
        <v>2</v>
      </c>
      <c r="G52" s="24"/>
      <c r="H52" s="19" t="s">
        <v>63</v>
      </c>
      <c r="I52" s="19" t="s">
        <v>0</v>
      </c>
      <c r="J52" s="24"/>
      <c r="K52" s="20" t="s">
        <v>65</v>
      </c>
      <c r="L52" s="2">
        <f>+IF(A52="","",+IF(A52=2,+IF(D52=9,+IF(G52=8,+IF(J52=6,"rätt reaktionsformel","fel"),"fel"),"fel"),"fel"))</f>
      </c>
    </row>
    <row r="53" spans="1:12" ht="20.25">
      <c r="A53" s="24"/>
      <c r="B53" s="20" t="s">
        <v>75</v>
      </c>
      <c r="C53" s="19" t="s">
        <v>0</v>
      </c>
      <c r="D53" s="24"/>
      <c r="E53" s="19" t="s">
        <v>62</v>
      </c>
      <c r="F53" s="19" t="s">
        <v>2</v>
      </c>
      <c r="G53" s="24"/>
      <c r="H53" s="19" t="s">
        <v>63</v>
      </c>
      <c r="I53" s="19" t="s">
        <v>0</v>
      </c>
      <c r="J53" s="24"/>
      <c r="K53" s="20" t="s">
        <v>65</v>
      </c>
      <c r="L53" s="2">
        <f>+IF(A53="","",+IF(A53=2,+IF(D53=7,+IF(G53=12,+IF(J53=10,"rätt reaktionsformel","fel"),"fel"),"fel"),"fel"))</f>
      </c>
    </row>
    <row r="54" spans="1:12" ht="20.25">
      <c r="A54" s="25"/>
      <c r="B54" s="20" t="s">
        <v>76</v>
      </c>
      <c r="C54" s="21" t="s">
        <v>0</v>
      </c>
      <c r="D54" s="25"/>
      <c r="E54" s="21" t="s">
        <v>62</v>
      </c>
      <c r="F54" s="21" t="s">
        <v>2</v>
      </c>
      <c r="G54" s="25"/>
      <c r="H54" s="21" t="s">
        <v>63</v>
      </c>
      <c r="I54" s="21" t="s">
        <v>0</v>
      </c>
      <c r="J54" s="25"/>
      <c r="K54" s="22" t="s">
        <v>65</v>
      </c>
      <c r="L54" s="2">
        <f>+IF(A54="","",+IF(A54=1,+IF(D54=2,+IF(G54=2,+IF(J54=2,"rätt reaktionsformel","fel"),"fel"),"fel"),"fel"))</f>
      </c>
    </row>
    <row r="55" spans="1:12" ht="20.25">
      <c r="A55" s="24"/>
      <c r="B55" s="20" t="s">
        <v>77</v>
      </c>
      <c r="C55" s="19" t="s">
        <v>0</v>
      </c>
      <c r="D55" s="24"/>
      <c r="E55" s="19" t="s">
        <v>62</v>
      </c>
      <c r="F55" s="19" t="s">
        <v>2</v>
      </c>
      <c r="G55" s="24"/>
      <c r="H55" s="19" t="s">
        <v>63</v>
      </c>
      <c r="I55" s="19" t="s">
        <v>0</v>
      </c>
      <c r="J55" s="24"/>
      <c r="K55" s="20" t="s">
        <v>65</v>
      </c>
      <c r="L55" s="2">
        <f>+IF(A55="","",+IF(A55=2,+IF(D55=7,+IF(G55=6,+IF(J55=6,"rätt reaktionsformel","fel"),"fel"),"fel"),"fel"))</f>
      </c>
    </row>
    <row r="56" spans="1:12" ht="20.25">
      <c r="A56" s="24"/>
      <c r="B56" s="23" t="s">
        <v>61</v>
      </c>
      <c r="C56" s="19" t="s">
        <v>0</v>
      </c>
      <c r="D56" s="24"/>
      <c r="E56" s="19" t="s">
        <v>62</v>
      </c>
      <c r="F56" s="19" t="s">
        <v>2</v>
      </c>
      <c r="G56" s="24"/>
      <c r="H56" s="19" t="s">
        <v>63</v>
      </c>
      <c r="I56" s="19" t="s">
        <v>0</v>
      </c>
      <c r="J56" s="24"/>
      <c r="K56" s="20" t="s">
        <v>65</v>
      </c>
      <c r="L56" s="2">
        <f>+IF(A56="","",+IF(A56=2,+IF(D56=1,+IF(G56=2,+IF(J56=2,"rätt reaktionsformel","fel"),"fel"),"fel"),"fel"))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Maggan</dc:creator>
  <cp:keywords/>
  <dc:description/>
  <cp:lastModifiedBy>krc</cp:lastModifiedBy>
  <dcterms:created xsi:type="dcterms:W3CDTF">2005-04-26T06:24:58Z</dcterms:created>
  <dcterms:modified xsi:type="dcterms:W3CDTF">2023-06-28T20:21:43Z</dcterms:modified>
  <cp:category/>
  <cp:version/>
  <cp:contentType/>
  <cp:contentStatus/>
</cp:coreProperties>
</file>